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-unitedinspectionagency.com\"/>
    </mc:Choice>
  </mc:AlternateContent>
  <xr:revisionPtr revIDLastSave="0" documentId="8_{9B641746-A052-4414-AB16-77A14805B8C7}" xr6:coauthVersionLast="45" xr6:coauthVersionMax="45" xr10:uidLastSave="{00000000-0000-0000-0000-000000000000}"/>
  <bookViews>
    <workbookView xWindow="35580" yWindow="2715" windowWidth="14850" windowHeight="11835" xr2:uid="{00000000-000D-0000-FFFF-FFFF00000000}"/>
  </bookViews>
  <sheets>
    <sheet name="ALL LOADS" sheetId="1" r:id="rId1"/>
    <sheet name="LOAD SHED 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66" i="1" l="1"/>
  <c r="B67" i="1"/>
  <c r="B68" i="1"/>
  <c r="C54" i="2"/>
  <c r="E50" i="2"/>
  <c r="E49" i="2"/>
  <c r="G49" i="2" s="1"/>
  <c r="E47" i="2"/>
  <c r="G47" i="2" s="1"/>
  <c r="E46" i="2"/>
  <c r="G46" i="2" s="1"/>
  <c r="E44" i="2"/>
  <c r="G44" i="2" s="1"/>
  <c r="E43" i="2"/>
  <c r="G43" i="2" s="1"/>
  <c r="E42" i="2"/>
  <c r="G42" i="2" s="1"/>
  <c r="E41" i="2"/>
  <c r="G41" i="2" s="1"/>
  <c r="E40" i="2"/>
  <c r="E51" i="2" s="1"/>
  <c r="G51" i="2" s="1"/>
  <c r="C57" i="2" s="1"/>
  <c r="E36" i="2"/>
  <c r="G36" i="2" s="1"/>
  <c r="E35" i="2"/>
  <c r="G35" i="2" s="1"/>
  <c r="E34" i="2"/>
  <c r="G34" i="2" s="1"/>
  <c r="E33" i="2"/>
  <c r="G33" i="2" s="1"/>
  <c r="E32" i="2"/>
  <c r="G32" i="2" s="1"/>
  <c r="E31" i="2"/>
  <c r="G31" i="2" s="1"/>
  <c r="E29" i="2"/>
  <c r="G29" i="2" s="1"/>
  <c r="E28" i="2"/>
  <c r="G28" i="2" s="1"/>
  <c r="E27" i="2"/>
  <c r="G27" i="2" s="1"/>
  <c r="E26" i="2"/>
  <c r="G26" i="2" s="1"/>
  <c r="E25" i="2"/>
  <c r="G25" i="2" s="1"/>
  <c r="E24" i="2"/>
  <c r="G24" i="2" s="1"/>
  <c r="E23" i="2"/>
  <c r="G23" i="2" s="1"/>
  <c r="E22" i="2"/>
  <c r="G22" i="2" s="1"/>
  <c r="E21" i="2"/>
  <c r="G21" i="2" s="1"/>
  <c r="E20" i="2"/>
  <c r="G20" i="2" s="1"/>
  <c r="E19" i="2"/>
  <c r="G19" i="2" s="1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1" i="2"/>
  <c r="G11" i="2" s="1"/>
  <c r="E10" i="2"/>
  <c r="G10" i="2" s="1"/>
  <c r="E9" i="2"/>
  <c r="G9" i="2" s="1"/>
  <c r="C54" i="1"/>
  <c r="E50" i="1"/>
  <c r="E49" i="1"/>
  <c r="G49" i="1" s="1"/>
  <c r="E47" i="1"/>
  <c r="G47" i="1" s="1"/>
  <c r="E46" i="1"/>
  <c r="G46" i="1" s="1"/>
  <c r="E44" i="1"/>
  <c r="G44" i="1" s="1"/>
  <c r="E43" i="1"/>
  <c r="G43" i="1" s="1"/>
  <c r="B64" i="1" s="1"/>
  <c r="E42" i="1"/>
  <c r="G42" i="1" s="1"/>
  <c r="B63" i="1" s="1"/>
  <c r="E41" i="1"/>
  <c r="G41" i="1" s="1"/>
  <c r="E40" i="1"/>
  <c r="G40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B65" i="1" s="1"/>
  <c r="E17" i="1"/>
  <c r="G17" i="1" s="1"/>
  <c r="E16" i="1"/>
  <c r="G16" i="1" s="1"/>
  <c r="E15" i="1"/>
  <c r="G15" i="1" s="1"/>
  <c r="E14" i="1"/>
  <c r="G14" i="1" s="1"/>
  <c r="E13" i="1"/>
  <c r="G13" i="1" s="1"/>
  <c r="E11" i="1"/>
  <c r="G11" i="1" s="1"/>
  <c r="E10" i="1"/>
  <c r="G10" i="1" s="1"/>
  <c r="E9" i="1"/>
  <c r="G9" i="1" s="1"/>
  <c r="G40" i="2"/>
  <c r="E37" i="2" l="1"/>
  <c r="G37" i="2"/>
  <c r="C55" i="2" s="1"/>
  <c r="C56" i="2" s="1"/>
  <c r="C59" i="2" s="1"/>
  <c r="B69" i="1"/>
  <c r="E51" i="1"/>
  <c r="G51" i="1" s="1"/>
  <c r="C57" i="1" s="1"/>
  <c r="G37" i="1"/>
  <c r="C55" i="1" s="1"/>
  <c r="C56" i="1" s="1"/>
  <c r="E37" i="1"/>
  <c r="C59" i="1" l="1"/>
</calcChain>
</file>

<file path=xl/sharedStrings.xml><?xml version="1.0" encoding="utf-8"?>
<sst xmlns="http://schemas.openxmlformats.org/spreadsheetml/2006/main" count="174" uniqueCount="79">
  <si>
    <t>GENERAL LOADS</t>
  </si>
  <si>
    <t>Factor</t>
  </si>
  <si>
    <t>Loads (VA)</t>
  </si>
  <si>
    <t>3 VA/Sq ft</t>
  </si>
  <si>
    <t>Small Appliance Circuits (20 Amp)</t>
  </si>
  <si>
    <t>Laundry Circuit</t>
  </si>
  <si>
    <t>Sump Pump</t>
  </si>
  <si>
    <t>Microwave</t>
  </si>
  <si>
    <t>Disposal</t>
  </si>
  <si>
    <t>Dishwasher</t>
  </si>
  <si>
    <t>Range</t>
  </si>
  <si>
    <t>Wall Mounted Oven</t>
  </si>
  <si>
    <t>Counter Mounted Cooking Surface</t>
  </si>
  <si>
    <t>Water Heater</t>
  </si>
  <si>
    <t>Clothes Dryer</t>
  </si>
  <si>
    <t>Garage Door Opener</t>
  </si>
  <si>
    <t>Septic Grinder</t>
  </si>
  <si>
    <t>Well 1/2 HP</t>
  </si>
  <si>
    <t>Well 3/4 HP</t>
  </si>
  <si>
    <t>Well 1  HP</t>
  </si>
  <si>
    <t>Oil or Gas Furnace</t>
  </si>
  <si>
    <t>UPS</t>
  </si>
  <si>
    <t>Fixed Appliances:   (estimates only, verify with name plate data)</t>
  </si>
  <si>
    <t>Other: (list by name plate data)</t>
  </si>
  <si>
    <t>KW</t>
  </si>
  <si>
    <t>Hot Tub</t>
  </si>
  <si>
    <t>Sauna</t>
  </si>
  <si>
    <t>HEAT AND A/C LOADS</t>
  </si>
  <si>
    <t>1 Ton (verify name plate) (typical FLA 5)</t>
  </si>
  <si>
    <t>2 Ton (verify name plate) (typical FLA 10)</t>
  </si>
  <si>
    <t>3 Ton (verify name plate) (typical FLA 15)</t>
  </si>
  <si>
    <t>4 Ton (verify name plate) (typical FLA 20)</t>
  </si>
  <si>
    <t>5 Ton (verify name plate) (typical FLA 25)</t>
  </si>
  <si>
    <t>1.  A/C Cooling (If multiple units only enter the largest)</t>
  </si>
  <si>
    <t>Rating (Load)    VA</t>
  </si>
  <si>
    <t>2.  Heat Pump(If multiple units only enter the largest)</t>
  </si>
  <si>
    <t>Compressor (If not included as A/C above)</t>
  </si>
  <si>
    <t>Supplimental Electric Heat (= KW times 1000)</t>
  </si>
  <si>
    <t>General Loads</t>
  </si>
  <si>
    <t>1st 10 kW of General Loads</t>
  </si>
  <si>
    <t>Remaining General Loads</t>
  </si>
  <si>
    <t>CALCULATED GENERAL LOADS</t>
  </si>
  <si>
    <t>TOTAL CALCULATED LOAD</t>
  </si>
  <si>
    <t>HEAT  -  A/C LOADS</t>
  </si>
  <si>
    <t>General Lighting and General Use Receptacles @ 3 va / Sq ft</t>
  </si>
  <si>
    <t>TOTAL GENERAL LOADS</t>
  </si>
  <si>
    <t>TOTAL HEAT AND A/C LOADS</t>
  </si>
  <si>
    <t>SUMMARY:</t>
  </si>
  <si>
    <t>Contractor</t>
  </si>
  <si>
    <t>Phone</t>
  </si>
  <si>
    <t>Job Name</t>
  </si>
  <si>
    <t>Fuel</t>
  </si>
  <si>
    <t>Service Size</t>
  </si>
  <si>
    <t>Net Square Footage</t>
  </si>
  <si>
    <t>E-mail</t>
  </si>
  <si>
    <t>Fax</t>
  </si>
  <si>
    <t>Address</t>
  </si>
  <si>
    <t>Nat Gas</t>
  </si>
  <si>
    <t>Propane</t>
  </si>
  <si>
    <t>Diesel</t>
  </si>
  <si>
    <t>Loads (kW)                   (VA/1,000)</t>
  </si>
  <si>
    <t>Quantity                (or Sq Ft)</t>
  </si>
  <si>
    <t>WORKSHEET  -  NEC 2008, 220 PART IV</t>
  </si>
  <si>
    <t>VA           KW</t>
  </si>
  <si>
    <t>VA          KW</t>
  </si>
  <si>
    <t>Freezer or Refrigerator</t>
  </si>
  <si>
    <t>Welder</t>
  </si>
  <si>
    <t>Compressor</t>
  </si>
  <si>
    <t>3.  Electric Heating (Typically @ 250 watts per foot, enter total feet)</t>
  </si>
  <si>
    <t>Total Feet</t>
  </si>
  <si>
    <r>
      <rPr>
        <b/>
        <sz val="11"/>
        <color indexed="10"/>
        <rFont val="Calibri"/>
        <family val="2"/>
      </rPr>
      <t xml:space="preserve">Total Feet - </t>
    </r>
    <r>
      <rPr>
        <sz val="11"/>
        <color theme="1"/>
        <rFont val="Calibri"/>
        <family val="2"/>
        <scheme val="minor"/>
      </rPr>
      <t xml:space="preserve">  Less than 4 separately controlled units</t>
    </r>
  </si>
  <si>
    <r>
      <rPr>
        <b/>
        <sz val="11"/>
        <color indexed="10"/>
        <rFont val="Calibri"/>
        <family val="2"/>
      </rPr>
      <t>Total Feet -</t>
    </r>
    <r>
      <rPr>
        <sz val="11"/>
        <color theme="1"/>
        <rFont val="Calibri"/>
        <family val="2"/>
        <scheme val="minor"/>
      </rPr>
      <t xml:space="preserve"> 4 or more separatley controlled units</t>
    </r>
  </si>
  <si>
    <t>WARNING!!  VA OF ALL LOADS ARE ESTIMATES OF AVERAGE DEVICES, VERIFY ALL NAMEPLATE DATA!!!</t>
  </si>
  <si>
    <t>1.  A/C Cooling (If multiple units enter all units)</t>
  </si>
  <si>
    <t>2.  Heat Pump(If multiple units enter all units)</t>
  </si>
  <si>
    <t>MANAGED LOADS</t>
  </si>
  <si>
    <t>TOTAL</t>
  </si>
  <si>
    <t>Any Questions Concerning the Use of This Spreadsheet Call United Inspection Agency 215-542-9977</t>
  </si>
  <si>
    <t>WORKSHEET  -  NEC 2014, 220 PART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</si>
</sst>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6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9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5" fillId="0" borderId="7" xfId="0" applyFont="1" applyBorder="1" applyAlignment="1">
      <alignment horizontal="right" wrapText="1"/>
    </xf>
    <xf numFmtId="0" fontId="5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16" fontId="4" fillId="0" borderId="3" xfId="0" applyNumberFormat="1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left" wrapText="1"/>
    </xf>
    <xf numFmtId="3" fontId="4" fillId="0" borderId="4" xfId="0" applyNumberFormat="1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5" xfId="0" applyBorder="1" applyAlignment="1">
      <alignment horizontal="left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pane ySplit="9" topLeftCell="A10" activePane="bottomLeft" state="frozen"/>
      <selection pane="bottomLeft" activeCell="A2" sqref="A2"/>
    </sheetView>
  </sheetViews>
  <sheetFormatPr defaultColWidth="9.109375" defaultRowHeight="14.4" x14ac:dyDescent="0.3"/>
  <cols>
    <col min="1" max="1" width="57.109375" style="1" customWidth="1"/>
    <col min="2" max="2" width="15" style="2" customWidth="1"/>
    <col min="3" max="3" width="13.44140625" style="2" customWidth="1"/>
    <col min="4" max="4" width="9.109375" style="2"/>
    <col min="5" max="5" width="9.109375" style="1"/>
    <col min="6" max="6" width="11.109375" style="1" customWidth="1"/>
    <col min="7" max="7" width="10.6640625" style="1" customWidth="1"/>
    <col min="8" max="11" width="9.109375" style="1"/>
    <col min="12" max="12" width="9.109375" style="42"/>
    <col min="13" max="16384" width="9.109375" style="1"/>
  </cols>
  <sheetData>
    <row r="1" spans="1:12" ht="31.5" customHeight="1" thickBot="1" x14ac:dyDescent="0.45">
      <c r="A1" s="55" t="s">
        <v>78</v>
      </c>
      <c r="B1" s="55"/>
      <c r="C1" s="55"/>
      <c r="D1" s="55"/>
      <c r="E1" s="55"/>
      <c r="F1" s="55"/>
      <c r="G1" s="55"/>
    </row>
    <row r="2" spans="1:12" s="5" customFormat="1" ht="15.9" customHeight="1" thickBot="1" x14ac:dyDescent="0.35">
      <c r="A2" s="7" t="s">
        <v>48</v>
      </c>
      <c r="B2" s="47"/>
      <c r="C2" s="48"/>
      <c r="D2" s="49"/>
      <c r="E2" s="9" t="s">
        <v>54</v>
      </c>
      <c r="F2" s="47"/>
      <c r="G2" s="56"/>
      <c r="H2" s="49"/>
      <c r="L2" s="42"/>
    </row>
    <row r="3" spans="1:12" s="5" customFormat="1" ht="15.9" customHeight="1" thickBot="1" x14ac:dyDescent="0.35">
      <c r="A3" s="7" t="s">
        <v>49</v>
      </c>
      <c r="B3" s="47"/>
      <c r="C3" s="48"/>
      <c r="D3" s="49"/>
      <c r="E3" s="9" t="s">
        <v>55</v>
      </c>
      <c r="F3" s="47"/>
      <c r="G3" s="56"/>
      <c r="H3" s="49"/>
      <c r="L3" s="42"/>
    </row>
    <row r="4" spans="1:12" s="5" customFormat="1" ht="15.9" customHeight="1" thickBot="1" x14ac:dyDescent="0.35">
      <c r="A4" s="7" t="s">
        <v>50</v>
      </c>
      <c r="B4" s="47"/>
      <c r="C4" s="48"/>
      <c r="D4" s="49"/>
      <c r="E4" s="9" t="s">
        <v>56</v>
      </c>
      <c r="F4" s="47"/>
      <c r="G4" s="56"/>
      <c r="H4" s="49"/>
      <c r="L4" s="42"/>
    </row>
    <row r="5" spans="1:12" s="5" customFormat="1" ht="15.9" customHeight="1" thickBot="1" x14ac:dyDescent="0.35">
      <c r="A5" s="7" t="s">
        <v>51</v>
      </c>
      <c r="B5" s="50"/>
      <c r="C5" s="51"/>
      <c r="D5" s="17"/>
      <c r="E5" s="27" t="s">
        <v>57</v>
      </c>
      <c r="F5" s="8" t="s">
        <v>58</v>
      </c>
      <c r="G5" s="8" t="s">
        <v>59</v>
      </c>
      <c r="L5" s="42"/>
    </row>
    <row r="6" spans="1:12" s="5" customFormat="1" ht="15.9" customHeight="1" thickBot="1" x14ac:dyDescent="0.35">
      <c r="A6" s="7" t="s">
        <v>52</v>
      </c>
      <c r="B6" s="47"/>
      <c r="C6" s="51"/>
      <c r="D6" s="17"/>
      <c r="E6" s="25"/>
      <c r="F6" s="8"/>
      <c r="G6" s="23"/>
      <c r="L6" s="42"/>
    </row>
    <row r="7" spans="1:12" s="5" customFormat="1" ht="15.9" customHeight="1" thickBot="1" x14ac:dyDescent="0.35">
      <c r="A7" s="24" t="s">
        <v>53</v>
      </c>
      <c r="B7" s="53"/>
      <c r="C7" s="54"/>
      <c r="D7" s="18"/>
      <c r="E7" s="7"/>
      <c r="F7" s="7"/>
      <c r="G7" s="7"/>
      <c r="L7" s="42"/>
    </row>
    <row r="8" spans="1:12" s="3" customFormat="1" ht="34.5" customHeight="1" x14ac:dyDescent="0.3">
      <c r="A8" s="13" t="s">
        <v>0</v>
      </c>
      <c r="B8" s="14" t="s">
        <v>61</v>
      </c>
      <c r="C8" s="14" t="s">
        <v>34</v>
      </c>
      <c r="D8" s="14" t="s">
        <v>1</v>
      </c>
      <c r="E8" s="14" t="s">
        <v>2</v>
      </c>
      <c r="F8" s="15"/>
      <c r="G8" s="14" t="s">
        <v>60</v>
      </c>
      <c r="H8" s="32"/>
      <c r="L8" s="43"/>
    </row>
    <row r="9" spans="1:12" ht="15" customHeight="1" x14ac:dyDescent="0.3">
      <c r="A9" s="10" t="s">
        <v>44</v>
      </c>
      <c r="B9" s="11">
        <v>4000</v>
      </c>
      <c r="C9" s="11" t="s">
        <v>3</v>
      </c>
      <c r="D9" s="12">
        <v>1</v>
      </c>
      <c r="E9" s="10">
        <f>B9*3</f>
        <v>12000</v>
      </c>
      <c r="F9" s="19"/>
      <c r="G9" s="10">
        <f>E9/1000</f>
        <v>12</v>
      </c>
      <c r="H9" s="33"/>
    </row>
    <row r="10" spans="1:12" x14ac:dyDescent="0.3">
      <c r="A10" s="10" t="s">
        <v>4</v>
      </c>
      <c r="B10" s="11">
        <v>2</v>
      </c>
      <c r="C10" s="11">
        <v>1500</v>
      </c>
      <c r="D10" s="12">
        <v>1</v>
      </c>
      <c r="E10" s="10">
        <f>B10*C10</f>
        <v>3000</v>
      </c>
      <c r="F10" s="19"/>
      <c r="G10" s="10">
        <f>E10/1000</f>
        <v>3</v>
      </c>
      <c r="H10" s="33"/>
      <c r="L10" s="42" t="s">
        <v>25</v>
      </c>
    </row>
    <row r="11" spans="1:12" x14ac:dyDescent="0.3">
      <c r="A11" s="10" t="s">
        <v>5</v>
      </c>
      <c r="B11" s="11">
        <v>1</v>
      </c>
      <c r="C11" s="11">
        <v>1500</v>
      </c>
      <c r="D11" s="12">
        <v>1</v>
      </c>
      <c r="E11" s="10">
        <f>B11*C11</f>
        <v>1500</v>
      </c>
      <c r="F11" s="19"/>
      <c r="G11" s="10">
        <f>E11/1000</f>
        <v>1.5</v>
      </c>
      <c r="H11" s="33"/>
      <c r="L11" s="42" t="s">
        <v>26</v>
      </c>
    </row>
    <row r="12" spans="1:12" ht="31.2" x14ac:dyDescent="0.3">
      <c r="A12" s="26" t="s">
        <v>22</v>
      </c>
      <c r="B12" s="11"/>
      <c r="C12" s="11"/>
      <c r="D12" s="11"/>
      <c r="E12" s="10"/>
      <c r="F12" s="16"/>
      <c r="G12" s="10"/>
      <c r="H12" s="33"/>
      <c r="L12" s="42" t="s">
        <v>66</v>
      </c>
    </row>
    <row r="13" spans="1:12" x14ac:dyDescent="0.3">
      <c r="A13" s="10" t="s">
        <v>6</v>
      </c>
      <c r="B13" s="11">
        <v>1</v>
      </c>
      <c r="C13" s="11">
        <v>500</v>
      </c>
      <c r="D13" s="12">
        <v>1</v>
      </c>
      <c r="E13" s="10">
        <f t="shared" ref="E13:E36" si="0">B13*C13</f>
        <v>500</v>
      </c>
      <c r="F13" s="19"/>
      <c r="G13" s="10">
        <f t="shared" ref="G13:G29" si="1">E13/1000</f>
        <v>0.5</v>
      </c>
      <c r="H13" s="33"/>
      <c r="L13" s="42" t="s">
        <v>67</v>
      </c>
    </row>
    <row r="14" spans="1:12" x14ac:dyDescent="0.3">
      <c r="A14" s="10" t="s">
        <v>65</v>
      </c>
      <c r="B14" s="11"/>
      <c r="C14" s="11">
        <v>750</v>
      </c>
      <c r="D14" s="12">
        <v>1</v>
      </c>
      <c r="E14" s="10">
        <f t="shared" si="0"/>
        <v>0</v>
      </c>
      <c r="F14" s="19"/>
      <c r="G14" s="10">
        <f t="shared" si="1"/>
        <v>0</v>
      </c>
      <c r="H14" s="33"/>
      <c r="L14" s="42" t="s">
        <v>10</v>
      </c>
    </row>
    <row r="15" spans="1:12" x14ac:dyDescent="0.3">
      <c r="A15" s="10" t="s">
        <v>7</v>
      </c>
      <c r="B15" s="11">
        <v>1</v>
      </c>
      <c r="C15" s="11">
        <v>1500</v>
      </c>
      <c r="D15" s="12">
        <v>1</v>
      </c>
      <c r="E15" s="10">
        <f t="shared" si="0"/>
        <v>1500</v>
      </c>
      <c r="F15" s="19"/>
      <c r="G15" s="10">
        <f t="shared" si="1"/>
        <v>1.5</v>
      </c>
      <c r="H15" s="33"/>
      <c r="L15" s="42" t="s">
        <v>11</v>
      </c>
    </row>
    <row r="16" spans="1:12" x14ac:dyDescent="0.3">
      <c r="A16" s="10" t="s">
        <v>8</v>
      </c>
      <c r="B16" s="11"/>
      <c r="C16" s="11">
        <v>500</v>
      </c>
      <c r="D16" s="12">
        <v>1</v>
      </c>
      <c r="E16" s="10">
        <f t="shared" si="0"/>
        <v>0</v>
      </c>
      <c r="F16" s="19"/>
      <c r="G16" s="10">
        <f t="shared" si="1"/>
        <v>0</v>
      </c>
      <c r="H16" s="33"/>
      <c r="L16" s="42" t="s">
        <v>12</v>
      </c>
    </row>
    <row r="17" spans="1:12" x14ac:dyDescent="0.3">
      <c r="A17" s="10" t="s">
        <v>9</v>
      </c>
      <c r="B17" s="11">
        <v>1</v>
      </c>
      <c r="C17" s="11">
        <v>1500</v>
      </c>
      <c r="D17" s="12">
        <v>1</v>
      </c>
      <c r="E17" s="10">
        <f t="shared" si="0"/>
        <v>1500</v>
      </c>
      <c r="F17" s="19"/>
      <c r="G17" s="10">
        <f t="shared" si="1"/>
        <v>1.5</v>
      </c>
      <c r="H17" s="33"/>
      <c r="L17" s="42" t="s">
        <v>13</v>
      </c>
    </row>
    <row r="18" spans="1:12" x14ac:dyDescent="0.3">
      <c r="A18" s="10" t="s">
        <v>10</v>
      </c>
      <c r="B18" s="11"/>
      <c r="C18" s="11">
        <v>5000</v>
      </c>
      <c r="D18" s="12">
        <v>1</v>
      </c>
      <c r="E18" s="10">
        <f t="shared" si="0"/>
        <v>0</v>
      </c>
      <c r="F18" s="19"/>
      <c r="G18" s="10">
        <f t="shared" si="1"/>
        <v>0</v>
      </c>
      <c r="H18" s="33"/>
      <c r="L18" s="42" t="s">
        <v>14</v>
      </c>
    </row>
    <row r="19" spans="1:12" x14ac:dyDescent="0.3">
      <c r="A19" s="10" t="s">
        <v>11</v>
      </c>
      <c r="B19" s="11">
        <v>2</v>
      </c>
      <c r="C19" s="11">
        <v>5000</v>
      </c>
      <c r="D19" s="12">
        <v>1</v>
      </c>
      <c r="E19" s="10">
        <f t="shared" si="0"/>
        <v>10000</v>
      </c>
      <c r="F19" s="19"/>
      <c r="G19" s="10">
        <f t="shared" si="1"/>
        <v>10</v>
      </c>
      <c r="H19" s="33"/>
      <c r="L19" s="42" t="s">
        <v>28</v>
      </c>
    </row>
    <row r="20" spans="1:12" x14ac:dyDescent="0.3">
      <c r="A20" s="10" t="s">
        <v>12</v>
      </c>
      <c r="B20" s="11"/>
      <c r="C20" s="11">
        <v>6000</v>
      </c>
      <c r="D20" s="12">
        <v>1</v>
      </c>
      <c r="E20" s="10">
        <f t="shared" si="0"/>
        <v>0</v>
      </c>
      <c r="F20" s="19"/>
      <c r="G20" s="10">
        <f t="shared" si="1"/>
        <v>0</v>
      </c>
      <c r="H20" s="33"/>
      <c r="L20" s="42" t="s">
        <v>29</v>
      </c>
    </row>
    <row r="21" spans="1:12" x14ac:dyDescent="0.3">
      <c r="A21" s="10" t="s">
        <v>13</v>
      </c>
      <c r="B21" s="11">
        <v>1</v>
      </c>
      <c r="C21" s="11">
        <v>4500</v>
      </c>
      <c r="D21" s="12">
        <v>1</v>
      </c>
      <c r="E21" s="10">
        <f t="shared" si="0"/>
        <v>4500</v>
      </c>
      <c r="F21" s="19"/>
      <c r="G21" s="10">
        <f t="shared" si="1"/>
        <v>4.5</v>
      </c>
      <c r="H21" s="33"/>
      <c r="L21" s="42" t="s">
        <v>30</v>
      </c>
    </row>
    <row r="22" spans="1:12" x14ac:dyDescent="0.3">
      <c r="A22" s="10" t="s">
        <v>14</v>
      </c>
      <c r="B22" s="11">
        <v>2</v>
      </c>
      <c r="C22" s="11">
        <v>5500</v>
      </c>
      <c r="D22" s="12">
        <v>1</v>
      </c>
      <c r="E22" s="10">
        <f t="shared" si="0"/>
        <v>11000</v>
      </c>
      <c r="F22" s="19"/>
      <c r="G22" s="10">
        <f t="shared" si="1"/>
        <v>11</v>
      </c>
      <c r="H22" s="33"/>
      <c r="L22" s="42" t="s">
        <v>31</v>
      </c>
    </row>
    <row r="23" spans="1:12" x14ac:dyDescent="0.3">
      <c r="A23" s="10" t="s">
        <v>15</v>
      </c>
      <c r="B23" s="11"/>
      <c r="C23" s="11">
        <v>500</v>
      </c>
      <c r="D23" s="12">
        <v>1</v>
      </c>
      <c r="E23" s="10">
        <f t="shared" si="0"/>
        <v>0</v>
      </c>
      <c r="F23" s="19"/>
      <c r="G23" s="10">
        <f t="shared" si="1"/>
        <v>0</v>
      </c>
      <c r="H23" s="33"/>
      <c r="L23" s="42" t="s">
        <v>32</v>
      </c>
    </row>
    <row r="24" spans="1:12" x14ac:dyDescent="0.3">
      <c r="A24" s="10" t="s">
        <v>16</v>
      </c>
      <c r="B24" s="11"/>
      <c r="C24" s="11">
        <v>750</v>
      </c>
      <c r="D24" s="12">
        <v>1</v>
      </c>
      <c r="E24" s="10">
        <f t="shared" si="0"/>
        <v>0</v>
      </c>
      <c r="F24" s="19"/>
      <c r="G24" s="10">
        <f t="shared" si="1"/>
        <v>0</v>
      </c>
      <c r="H24" s="33"/>
      <c r="L24" s="42" t="s">
        <v>36</v>
      </c>
    </row>
    <row r="25" spans="1:12" x14ac:dyDescent="0.3">
      <c r="A25" s="10" t="s">
        <v>17</v>
      </c>
      <c r="B25" s="11"/>
      <c r="C25" s="11">
        <v>1200</v>
      </c>
      <c r="D25" s="12">
        <v>1</v>
      </c>
      <c r="E25" s="10">
        <f t="shared" si="0"/>
        <v>0</v>
      </c>
      <c r="F25" s="19"/>
      <c r="G25" s="10">
        <f t="shared" si="1"/>
        <v>0</v>
      </c>
      <c r="H25" s="33"/>
      <c r="L25" s="42" t="s">
        <v>37</v>
      </c>
    </row>
    <row r="26" spans="1:12" x14ac:dyDescent="0.3">
      <c r="A26" s="10" t="s">
        <v>18</v>
      </c>
      <c r="B26" s="11"/>
      <c r="C26" s="11">
        <v>1750</v>
      </c>
      <c r="D26" s="12">
        <v>1</v>
      </c>
      <c r="E26" s="10">
        <f t="shared" si="0"/>
        <v>0</v>
      </c>
      <c r="F26" s="19"/>
      <c r="G26" s="10">
        <f t="shared" si="1"/>
        <v>0</v>
      </c>
      <c r="H26" s="33"/>
    </row>
    <row r="27" spans="1:12" x14ac:dyDescent="0.3">
      <c r="A27" s="10" t="s">
        <v>19</v>
      </c>
      <c r="B27" s="11"/>
      <c r="C27" s="11">
        <v>2350</v>
      </c>
      <c r="D27" s="12">
        <v>1</v>
      </c>
      <c r="E27" s="10">
        <f t="shared" si="0"/>
        <v>0</v>
      </c>
      <c r="F27" s="19"/>
      <c r="G27" s="10">
        <f t="shared" si="1"/>
        <v>0</v>
      </c>
      <c r="H27" s="33"/>
    </row>
    <row r="28" spans="1:12" x14ac:dyDescent="0.3">
      <c r="A28" s="10" t="s">
        <v>20</v>
      </c>
      <c r="B28" s="11"/>
      <c r="C28" s="11">
        <v>500</v>
      </c>
      <c r="D28" s="12">
        <v>1</v>
      </c>
      <c r="E28" s="10">
        <f t="shared" si="0"/>
        <v>0</v>
      </c>
      <c r="F28" s="19"/>
      <c r="G28" s="10">
        <f t="shared" si="1"/>
        <v>0</v>
      </c>
      <c r="H28" s="33"/>
    </row>
    <row r="29" spans="1:12" x14ac:dyDescent="0.3">
      <c r="A29" s="10" t="s">
        <v>21</v>
      </c>
      <c r="B29" s="11"/>
      <c r="C29" s="11">
        <v>500</v>
      </c>
      <c r="D29" s="12">
        <v>1</v>
      </c>
      <c r="E29" s="10">
        <f t="shared" si="0"/>
        <v>0</v>
      </c>
      <c r="F29" s="19"/>
      <c r="G29" s="10">
        <f t="shared" si="1"/>
        <v>0</v>
      </c>
      <c r="H29" s="33"/>
    </row>
    <row r="30" spans="1:12" x14ac:dyDescent="0.3">
      <c r="A30" s="13" t="s">
        <v>23</v>
      </c>
      <c r="B30" s="11"/>
      <c r="C30" s="11"/>
      <c r="D30" s="11"/>
      <c r="E30" s="10"/>
      <c r="F30" s="19"/>
      <c r="G30" s="10"/>
      <c r="H30" s="33"/>
    </row>
    <row r="31" spans="1:12" x14ac:dyDescent="0.3">
      <c r="A31" s="10" t="s">
        <v>25</v>
      </c>
      <c r="B31" s="11"/>
      <c r="C31" s="11">
        <v>10000</v>
      </c>
      <c r="D31" s="12">
        <v>1</v>
      </c>
      <c r="E31" s="10">
        <f t="shared" si="0"/>
        <v>0</v>
      </c>
      <c r="F31" s="19"/>
      <c r="G31" s="10">
        <f t="shared" ref="G31:G36" si="2">E31/1000</f>
        <v>0</v>
      </c>
      <c r="H31" s="33"/>
    </row>
    <row r="32" spans="1:12" x14ac:dyDescent="0.3">
      <c r="A32" s="10" t="s">
        <v>26</v>
      </c>
      <c r="B32" s="11"/>
      <c r="C32" s="11">
        <v>5000</v>
      </c>
      <c r="D32" s="12">
        <v>1</v>
      </c>
      <c r="E32" s="10">
        <f t="shared" si="0"/>
        <v>0</v>
      </c>
      <c r="F32" s="19"/>
      <c r="G32" s="10">
        <f t="shared" si="2"/>
        <v>0</v>
      </c>
      <c r="H32" s="33"/>
    </row>
    <row r="33" spans="1:12" x14ac:dyDescent="0.3">
      <c r="A33" s="10" t="s">
        <v>66</v>
      </c>
      <c r="B33" s="11"/>
      <c r="C33" s="11">
        <v>2000</v>
      </c>
      <c r="D33" s="12">
        <v>1</v>
      </c>
      <c r="E33" s="10">
        <f t="shared" si="0"/>
        <v>0</v>
      </c>
      <c r="F33" s="19"/>
      <c r="G33" s="10">
        <f t="shared" si="2"/>
        <v>0</v>
      </c>
      <c r="H33" s="33"/>
    </row>
    <row r="34" spans="1:12" x14ac:dyDescent="0.3">
      <c r="A34" s="10" t="s">
        <v>67</v>
      </c>
      <c r="B34" s="11"/>
      <c r="C34" s="11">
        <v>2000</v>
      </c>
      <c r="D34" s="12">
        <v>1</v>
      </c>
      <c r="E34" s="10">
        <f t="shared" si="0"/>
        <v>0</v>
      </c>
      <c r="F34" s="19"/>
      <c r="G34" s="10">
        <f t="shared" si="2"/>
        <v>0</v>
      </c>
      <c r="H34" s="33"/>
    </row>
    <row r="35" spans="1:12" x14ac:dyDescent="0.3">
      <c r="A35" s="10"/>
      <c r="B35" s="11"/>
      <c r="C35" s="11"/>
      <c r="D35" s="12">
        <v>1</v>
      </c>
      <c r="E35" s="10">
        <f t="shared" si="0"/>
        <v>0</v>
      </c>
      <c r="F35" s="19"/>
      <c r="G35" s="10">
        <f t="shared" si="2"/>
        <v>0</v>
      </c>
      <c r="H35" s="33"/>
    </row>
    <row r="36" spans="1:12" x14ac:dyDescent="0.3">
      <c r="A36" s="10"/>
      <c r="B36" s="11"/>
      <c r="C36" s="11"/>
      <c r="D36" s="12">
        <v>1</v>
      </c>
      <c r="E36" s="10">
        <f t="shared" si="0"/>
        <v>0</v>
      </c>
      <c r="F36" s="19"/>
      <c r="G36" s="10">
        <f t="shared" si="2"/>
        <v>0</v>
      </c>
      <c r="H36" s="33"/>
    </row>
    <row r="37" spans="1:12" s="30" customFormat="1" ht="28.8" x14ac:dyDescent="0.3">
      <c r="A37" s="28" t="s">
        <v>45</v>
      </c>
      <c r="B37" s="19"/>
      <c r="C37" s="19"/>
      <c r="D37" s="19"/>
      <c r="E37" s="28">
        <f>SUM(E9:E36)</f>
        <v>45500</v>
      </c>
      <c r="F37" s="29" t="s">
        <v>63</v>
      </c>
      <c r="G37" s="28">
        <f>SUM(G9:G36)</f>
        <v>45.5</v>
      </c>
      <c r="H37" s="34"/>
      <c r="L37" s="42"/>
    </row>
    <row r="38" spans="1:12" x14ac:dyDescent="0.3">
      <c r="A38" s="3" t="s">
        <v>27</v>
      </c>
      <c r="H38" s="35"/>
    </row>
    <row r="39" spans="1:12" x14ac:dyDescent="0.3">
      <c r="A39" s="3" t="s">
        <v>73</v>
      </c>
      <c r="H39" s="35"/>
    </row>
    <row r="40" spans="1:12" x14ac:dyDescent="0.3">
      <c r="A40" s="5" t="s">
        <v>28</v>
      </c>
      <c r="B40" s="11"/>
      <c r="C40" s="11">
        <v>1000</v>
      </c>
      <c r="D40" s="12">
        <v>1</v>
      </c>
      <c r="E40" s="10">
        <f>B40*C40*D40</f>
        <v>0</v>
      </c>
      <c r="F40" s="19"/>
      <c r="G40" s="10">
        <f>E40/1000</f>
        <v>0</v>
      </c>
      <c r="H40" s="33"/>
    </row>
    <row r="41" spans="1:12" x14ac:dyDescent="0.3">
      <c r="A41" s="5" t="s">
        <v>29</v>
      </c>
      <c r="B41" s="11"/>
      <c r="C41" s="11">
        <v>2000</v>
      </c>
      <c r="D41" s="12">
        <v>1</v>
      </c>
      <c r="E41" s="10">
        <f>B41*C41*D41</f>
        <v>0</v>
      </c>
      <c r="F41" s="19"/>
      <c r="G41" s="10">
        <f>E41/1000</f>
        <v>0</v>
      </c>
      <c r="H41" s="33"/>
    </row>
    <row r="42" spans="1:12" x14ac:dyDescent="0.3">
      <c r="A42" s="5" t="s">
        <v>30</v>
      </c>
      <c r="B42" s="11"/>
      <c r="C42" s="11">
        <v>3000</v>
      </c>
      <c r="D42" s="12">
        <v>1</v>
      </c>
      <c r="E42" s="10">
        <f>B42*C42*D42</f>
        <v>0</v>
      </c>
      <c r="F42" s="19"/>
      <c r="G42" s="10">
        <f>E42/1000</f>
        <v>0</v>
      </c>
      <c r="H42" s="33"/>
    </row>
    <row r="43" spans="1:12" x14ac:dyDescent="0.3">
      <c r="A43" s="5" t="s">
        <v>31</v>
      </c>
      <c r="B43" s="11"/>
      <c r="C43" s="11">
        <v>4000</v>
      </c>
      <c r="D43" s="12">
        <v>1</v>
      </c>
      <c r="E43" s="10">
        <f>B43*C43*D43</f>
        <v>0</v>
      </c>
      <c r="F43" s="19"/>
      <c r="G43" s="10">
        <f>E43/1000</f>
        <v>0</v>
      </c>
      <c r="H43" s="33"/>
    </row>
    <row r="44" spans="1:12" x14ac:dyDescent="0.3">
      <c r="A44" s="5" t="s">
        <v>32</v>
      </c>
      <c r="B44" s="11">
        <v>0</v>
      </c>
      <c r="C44" s="11">
        <v>5000</v>
      </c>
      <c r="D44" s="12">
        <v>1</v>
      </c>
      <c r="E44" s="10">
        <f>B44*C44*D44</f>
        <v>0</v>
      </c>
      <c r="F44" s="19"/>
      <c r="G44" s="10">
        <f>E44/1000</f>
        <v>0</v>
      </c>
      <c r="H44" s="33"/>
    </row>
    <row r="45" spans="1:12" x14ac:dyDescent="0.3">
      <c r="A45" s="3" t="s">
        <v>74</v>
      </c>
      <c r="F45" s="21"/>
      <c r="H45" s="35"/>
    </row>
    <row r="46" spans="1:12" x14ac:dyDescent="0.3">
      <c r="A46" s="5" t="s">
        <v>36</v>
      </c>
      <c r="B46" s="11"/>
      <c r="C46" s="11"/>
      <c r="D46" s="12">
        <v>1</v>
      </c>
      <c r="E46" s="10">
        <f>B46*C46*D46</f>
        <v>0</v>
      </c>
      <c r="F46" s="19"/>
      <c r="G46" s="10">
        <f>E46/1000</f>
        <v>0</v>
      </c>
      <c r="H46" s="33"/>
    </row>
    <row r="47" spans="1:12" x14ac:dyDescent="0.3">
      <c r="A47" s="5" t="s">
        <v>37</v>
      </c>
      <c r="B47" s="11">
        <v>0</v>
      </c>
      <c r="C47" s="11"/>
      <c r="D47" s="12">
        <v>1</v>
      </c>
      <c r="E47" s="10">
        <f>B47*C47*D47</f>
        <v>0</v>
      </c>
      <c r="F47" s="19"/>
      <c r="G47" s="10">
        <f>E47/1000</f>
        <v>0</v>
      </c>
      <c r="H47" s="33"/>
    </row>
    <row r="48" spans="1:12" ht="28.8" x14ac:dyDescent="0.3">
      <c r="A48" s="3" t="s">
        <v>68</v>
      </c>
      <c r="B48" s="22" t="s">
        <v>69</v>
      </c>
      <c r="F48" s="22"/>
      <c r="G48" s="20"/>
      <c r="H48" s="35"/>
    </row>
    <row r="49" spans="1:12" x14ac:dyDescent="0.3">
      <c r="A49" s="5" t="s">
        <v>70</v>
      </c>
      <c r="B49" s="11">
        <v>0</v>
      </c>
      <c r="C49" s="11">
        <v>250</v>
      </c>
      <c r="D49" s="12">
        <v>0.65</v>
      </c>
      <c r="E49" s="10">
        <f>B49*C49*D49</f>
        <v>0</v>
      </c>
      <c r="F49" s="19"/>
      <c r="G49" s="10">
        <f>E49/1000</f>
        <v>0</v>
      </c>
      <c r="H49" s="35"/>
    </row>
    <row r="50" spans="1:12" x14ac:dyDescent="0.3">
      <c r="A50" s="5" t="s">
        <v>71</v>
      </c>
      <c r="B50" s="11"/>
      <c r="C50" s="11">
        <v>250</v>
      </c>
      <c r="D50" s="12">
        <v>0.4</v>
      </c>
      <c r="E50" s="10">
        <f>B50*C50*D50</f>
        <v>0</v>
      </c>
      <c r="F50" s="19"/>
      <c r="G50" s="10"/>
      <c r="H50" s="35"/>
    </row>
    <row r="51" spans="1:12" x14ac:dyDescent="0.3">
      <c r="A51" s="6" t="s">
        <v>46</v>
      </c>
      <c r="B51" s="11"/>
      <c r="C51" s="11"/>
      <c r="D51" s="11"/>
      <c r="E51" s="11">
        <f>SUM(E40:E50)</f>
        <v>0</v>
      </c>
      <c r="F51" s="11" t="s">
        <v>64</v>
      </c>
      <c r="G51" s="11">
        <f>E51/1000</f>
        <v>0</v>
      </c>
      <c r="H51" s="35"/>
    </row>
    <row r="52" spans="1:12" x14ac:dyDescent="0.3">
      <c r="A52" s="4" t="s">
        <v>47</v>
      </c>
      <c r="E52" s="2"/>
      <c r="F52" s="2"/>
      <c r="G52" s="2"/>
      <c r="H52" s="35"/>
    </row>
    <row r="53" spans="1:12" x14ac:dyDescent="0.3">
      <c r="A53" s="4" t="s">
        <v>38</v>
      </c>
      <c r="H53" s="35"/>
    </row>
    <row r="54" spans="1:12" x14ac:dyDescent="0.3">
      <c r="A54" s="6" t="s">
        <v>39</v>
      </c>
      <c r="B54" s="12">
        <v>1</v>
      </c>
      <c r="C54" s="11">
        <f>10</f>
        <v>10</v>
      </c>
      <c r="D54" s="12" t="s">
        <v>24</v>
      </c>
      <c r="G54" s="2"/>
      <c r="H54" s="36"/>
    </row>
    <row r="55" spans="1:12" x14ac:dyDescent="0.3">
      <c r="A55" s="6" t="s">
        <v>40</v>
      </c>
      <c r="B55" s="12">
        <v>0.4</v>
      </c>
      <c r="C55" s="11">
        <f>(G37-10)*0.4</f>
        <v>14.200000000000001</v>
      </c>
      <c r="D55" s="12" t="s">
        <v>24</v>
      </c>
      <c r="G55" s="2"/>
      <c r="H55" s="36"/>
    </row>
    <row r="56" spans="1:12" x14ac:dyDescent="0.3">
      <c r="A56" s="6" t="s">
        <v>41</v>
      </c>
      <c r="B56" s="11"/>
      <c r="C56" s="11">
        <f>SUM(C54:C55)</f>
        <v>24.200000000000003</v>
      </c>
      <c r="D56" s="11" t="s">
        <v>24</v>
      </c>
      <c r="G56" s="2"/>
      <c r="H56" s="37"/>
    </row>
    <row r="57" spans="1:12" x14ac:dyDescent="0.3">
      <c r="A57" s="6" t="s">
        <v>43</v>
      </c>
      <c r="B57" s="11"/>
      <c r="C57" s="11">
        <f>G51</f>
        <v>0</v>
      </c>
      <c r="D57" s="11" t="s">
        <v>24</v>
      </c>
      <c r="G57" s="2"/>
      <c r="H57" s="37"/>
    </row>
    <row r="58" spans="1:12" ht="15" thickBot="1" x14ac:dyDescent="0.35">
      <c r="A58" s="5"/>
      <c r="G58" s="2"/>
      <c r="H58" s="2"/>
      <c r="L58" s="43"/>
    </row>
    <row r="59" spans="1:12" s="3" customFormat="1" ht="15.6" thickTop="1" thickBot="1" x14ac:dyDescent="0.35">
      <c r="A59" s="38" t="s">
        <v>42</v>
      </c>
      <c r="B59" s="39"/>
      <c r="C59" s="39">
        <f>SUM(C56:C57)-B69</f>
        <v>24.200000000000003</v>
      </c>
      <c r="D59" s="39" t="s">
        <v>24</v>
      </c>
      <c r="G59" s="4"/>
      <c r="H59" s="4"/>
      <c r="L59" s="42"/>
    </row>
    <row r="60" spans="1:12" ht="15" thickTop="1" x14ac:dyDescent="0.3"/>
    <row r="61" spans="1:12" ht="15.6" x14ac:dyDescent="0.3">
      <c r="A61" s="57" t="s">
        <v>75</v>
      </c>
      <c r="B61" s="58"/>
      <c r="C61" s="58"/>
      <c r="D61" s="58"/>
      <c r="E61" s="58"/>
      <c r="F61" s="58"/>
      <c r="G61" s="59"/>
    </row>
    <row r="62" spans="1:12" ht="28.8" x14ac:dyDescent="0.3">
      <c r="A62" s="40"/>
      <c r="B62" s="14" t="s">
        <v>60</v>
      </c>
      <c r="C62" s="41"/>
      <c r="D62" s="41"/>
      <c r="E62" s="41"/>
      <c r="F62" s="41"/>
      <c r="G62" s="41"/>
    </row>
    <row r="63" spans="1:12" x14ac:dyDescent="0.3">
      <c r="A63" s="10"/>
      <c r="B63" s="11">
        <f>IFERROR(VLOOKUP(A63,$A$9:$G$56,7,FALSE),0)</f>
        <v>0</v>
      </c>
    </row>
    <row r="64" spans="1:12" x14ac:dyDescent="0.3">
      <c r="A64" s="10"/>
      <c r="B64" s="11">
        <f t="shared" ref="B64:B68" si="3">IFERROR(VLOOKUP(A64,$A$9:$G$56,7,FALSE),0)</f>
        <v>0</v>
      </c>
    </row>
    <row r="65" spans="1:12" x14ac:dyDescent="0.3">
      <c r="A65" s="10"/>
      <c r="B65" s="11">
        <f t="shared" si="3"/>
        <v>0</v>
      </c>
    </row>
    <row r="66" spans="1:12" x14ac:dyDescent="0.3">
      <c r="A66" s="10"/>
      <c r="B66" s="11">
        <f t="shared" si="3"/>
        <v>0</v>
      </c>
    </row>
    <row r="67" spans="1:12" x14ac:dyDescent="0.3">
      <c r="A67" s="10"/>
      <c r="B67" s="11">
        <f t="shared" si="3"/>
        <v>0</v>
      </c>
    </row>
    <row r="68" spans="1:12" x14ac:dyDescent="0.3">
      <c r="A68" s="10"/>
      <c r="B68" s="11">
        <f t="shared" si="3"/>
        <v>0</v>
      </c>
    </row>
    <row r="69" spans="1:12" s="3" customFormat="1" x14ac:dyDescent="0.3">
      <c r="A69" s="45" t="s">
        <v>76</v>
      </c>
      <c r="B69" s="45">
        <f>SUM(B63:B68)</f>
        <v>0</v>
      </c>
      <c r="C69" s="4"/>
      <c r="D69" s="4"/>
      <c r="L69" s="43"/>
    </row>
    <row r="70" spans="1:12" ht="21" x14ac:dyDescent="0.4">
      <c r="L70" s="44"/>
    </row>
    <row r="71" spans="1:12" s="31" customFormat="1" ht="21.6" thickBot="1" x14ac:dyDescent="0.45">
      <c r="A71" s="52" t="s">
        <v>72</v>
      </c>
      <c r="B71" s="52"/>
      <c r="C71" s="52"/>
      <c r="D71" s="52"/>
      <c r="E71" s="52"/>
      <c r="F71" s="52"/>
      <c r="G71" s="52"/>
      <c r="H71" s="52"/>
      <c r="L71" s="42"/>
    </row>
    <row r="72" spans="1:12" ht="31.8" thickBot="1" x14ac:dyDescent="0.35">
      <c r="A72" s="46" t="s">
        <v>77</v>
      </c>
    </row>
  </sheetData>
  <mergeCells count="12">
    <mergeCell ref="B4:D4"/>
    <mergeCell ref="B5:C5"/>
    <mergeCell ref="A71:H71"/>
    <mergeCell ref="B7:C7"/>
    <mergeCell ref="A1:G1"/>
    <mergeCell ref="B6:C6"/>
    <mergeCell ref="F2:H2"/>
    <mergeCell ref="F3:H3"/>
    <mergeCell ref="F4:H4"/>
    <mergeCell ref="B2:D2"/>
    <mergeCell ref="B3:D3"/>
    <mergeCell ref="A61:G61"/>
  </mergeCells>
  <dataValidations count="1">
    <dataValidation type="list" allowBlank="1" showInputMessage="1" showErrorMessage="1" sqref="A63:A68" xr:uid="{00000000-0002-0000-0000-000000000000}">
      <formula1>$L$10:$L$25</formula1>
    </dataValidation>
  </dataValidations>
  <pageMargins left="0.45" right="0.45" top="0.5" bottom="0.5" header="0.3" footer="0.3"/>
  <pageSetup scale="5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1"/>
  <sheetViews>
    <sheetView workbookViewId="0">
      <selection sqref="A1:IV65536"/>
    </sheetView>
  </sheetViews>
  <sheetFormatPr defaultColWidth="9.109375" defaultRowHeight="14.4" x14ac:dyDescent="0.3"/>
  <cols>
    <col min="1" max="1" width="57.109375" style="1" customWidth="1"/>
    <col min="2" max="2" width="15" style="2" customWidth="1"/>
    <col min="3" max="3" width="13.44140625" style="2" customWidth="1"/>
    <col min="4" max="4" width="9.109375" style="2"/>
    <col min="5" max="5" width="9.109375" style="1"/>
    <col min="6" max="6" width="11.109375" style="1" customWidth="1"/>
    <col min="7" max="7" width="10.6640625" style="1" customWidth="1"/>
    <col min="8" max="16384" width="9.109375" style="1"/>
  </cols>
  <sheetData>
    <row r="1" spans="1:8" ht="31.5" customHeight="1" thickBot="1" x14ac:dyDescent="0.45">
      <c r="A1" s="55" t="s">
        <v>62</v>
      </c>
      <c r="B1" s="55"/>
      <c r="C1" s="55"/>
      <c r="D1" s="55"/>
      <c r="E1" s="55"/>
      <c r="F1" s="55"/>
      <c r="G1" s="55"/>
    </row>
    <row r="2" spans="1:8" s="5" customFormat="1" ht="15.9" customHeight="1" thickBot="1" x14ac:dyDescent="0.35">
      <c r="A2" s="7" t="s">
        <v>48</v>
      </c>
      <c r="B2" s="47"/>
      <c r="C2" s="48"/>
      <c r="D2" s="49"/>
      <c r="E2" s="9" t="s">
        <v>54</v>
      </c>
      <c r="F2" s="47"/>
      <c r="G2" s="56"/>
      <c r="H2" s="49"/>
    </row>
    <row r="3" spans="1:8" s="5" customFormat="1" ht="15.9" customHeight="1" thickBot="1" x14ac:dyDescent="0.35">
      <c r="A3" s="7" t="s">
        <v>49</v>
      </c>
      <c r="B3" s="47"/>
      <c r="C3" s="48"/>
      <c r="D3" s="49"/>
      <c r="E3" s="9" t="s">
        <v>55</v>
      </c>
      <c r="F3" s="47"/>
      <c r="G3" s="56"/>
      <c r="H3" s="49"/>
    </row>
    <row r="4" spans="1:8" s="5" customFormat="1" ht="15.9" customHeight="1" thickBot="1" x14ac:dyDescent="0.35">
      <c r="A4" s="7" t="s">
        <v>50</v>
      </c>
      <c r="B4" s="47"/>
      <c r="C4" s="48"/>
      <c r="D4" s="49"/>
      <c r="E4" s="9" t="s">
        <v>56</v>
      </c>
      <c r="F4" s="47"/>
      <c r="G4" s="56"/>
      <c r="H4" s="49"/>
    </row>
    <row r="5" spans="1:8" s="5" customFormat="1" ht="15.9" customHeight="1" thickBot="1" x14ac:dyDescent="0.35">
      <c r="A5" s="7" t="s">
        <v>51</v>
      </c>
      <c r="B5" s="50"/>
      <c r="C5" s="51"/>
      <c r="D5" s="17"/>
      <c r="E5" s="27" t="s">
        <v>57</v>
      </c>
      <c r="F5" s="8" t="s">
        <v>58</v>
      </c>
      <c r="G5" s="8" t="s">
        <v>59</v>
      </c>
    </row>
    <row r="6" spans="1:8" s="5" customFormat="1" ht="15.9" customHeight="1" thickBot="1" x14ac:dyDescent="0.35">
      <c r="A6" s="7" t="s">
        <v>52</v>
      </c>
      <c r="B6" s="47"/>
      <c r="C6" s="51"/>
      <c r="D6" s="17"/>
      <c r="E6" s="25"/>
      <c r="F6" s="8"/>
      <c r="G6" s="23"/>
    </row>
    <row r="7" spans="1:8" s="5" customFormat="1" ht="15.9" customHeight="1" thickBot="1" x14ac:dyDescent="0.35">
      <c r="A7" s="24" t="s">
        <v>53</v>
      </c>
      <c r="B7" s="53"/>
      <c r="C7" s="54"/>
      <c r="D7" s="18"/>
      <c r="E7" s="7"/>
      <c r="F7" s="7"/>
      <c r="G7" s="7"/>
    </row>
    <row r="8" spans="1:8" s="3" customFormat="1" ht="34.5" customHeight="1" x14ac:dyDescent="0.3">
      <c r="A8" s="13" t="s">
        <v>0</v>
      </c>
      <c r="B8" s="14" t="s">
        <v>61</v>
      </c>
      <c r="C8" s="14" t="s">
        <v>34</v>
      </c>
      <c r="D8" s="14" t="s">
        <v>1</v>
      </c>
      <c r="E8" s="14" t="s">
        <v>2</v>
      </c>
      <c r="F8" s="15"/>
      <c r="G8" s="14" t="s">
        <v>60</v>
      </c>
      <c r="H8" s="32"/>
    </row>
    <row r="9" spans="1:8" ht="15" customHeight="1" x14ac:dyDescent="0.3">
      <c r="A9" s="10" t="s">
        <v>44</v>
      </c>
      <c r="B9" s="11"/>
      <c r="C9" s="11" t="s">
        <v>3</v>
      </c>
      <c r="D9" s="12">
        <v>1</v>
      </c>
      <c r="E9" s="10">
        <f>B9*3</f>
        <v>0</v>
      </c>
      <c r="F9" s="19"/>
      <c r="G9" s="10">
        <f>E9/1000</f>
        <v>0</v>
      </c>
      <c r="H9" s="33"/>
    </row>
    <row r="10" spans="1:8" x14ac:dyDescent="0.3">
      <c r="A10" s="10" t="s">
        <v>4</v>
      </c>
      <c r="B10" s="11"/>
      <c r="C10" s="11">
        <v>1500</v>
      </c>
      <c r="D10" s="12">
        <v>1</v>
      </c>
      <c r="E10" s="10">
        <f>B10*C10</f>
        <v>0</v>
      </c>
      <c r="F10" s="19"/>
      <c r="G10" s="10">
        <f>E10/1000</f>
        <v>0</v>
      </c>
      <c r="H10" s="33"/>
    </row>
    <row r="11" spans="1:8" x14ac:dyDescent="0.3">
      <c r="A11" s="10" t="s">
        <v>5</v>
      </c>
      <c r="B11" s="11"/>
      <c r="C11" s="11">
        <v>1500</v>
      </c>
      <c r="D11" s="12">
        <v>1</v>
      </c>
      <c r="E11" s="10">
        <f>B11*C11</f>
        <v>0</v>
      </c>
      <c r="F11" s="19"/>
      <c r="G11" s="10">
        <f>E11/1000</f>
        <v>0</v>
      </c>
      <c r="H11" s="33"/>
    </row>
    <row r="12" spans="1:8" ht="31.2" x14ac:dyDescent="0.3">
      <c r="A12" s="26" t="s">
        <v>22</v>
      </c>
      <c r="B12" s="11"/>
      <c r="C12" s="11"/>
      <c r="D12" s="11"/>
      <c r="E12" s="10"/>
      <c r="F12" s="16"/>
      <c r="G12" s="10"/>
      <c r="H12" s="33"/>
    </row>
    <row r="13" spans="1:8" x14ac:dyDescent="0.3">
      <c r="A13" s="10" t="s">
        <v>6</v>
      </c>
      <c r="B13" s="11"/>
      <c r="C13" s="11">
        <v>500</v>
      </c>
      <c r="D13" s="12">
        <v>1</v>
      </c>
      <c r="E13" s="10">
        <f t="shared" ref="E13:E36" si="0">B13*C13</f>
        <v>0</v>
      </c>
      <c r="F13" s="19"/>
      <c r="G13" s="10">
        <f t="shared" ref="G13:G29" si="1">E13/1000</f>
        <v>0</v>
      </c>
      <c r="H13" s="33"/>
    </row>
    <row r="14" spans="1:8" x14ac:dyDescent="0.3">
      <c r="A14" s="10" t="s">
        <v>65</v>
      </c>
      <c r="B14" s="11"/>
      <c r="C14" s="11">
        <v>750</v>
      </c>
      <c r="D14" s="12">
        <v>1</v>
      </c>
      <c r="E14" s="10">
        <f t="shared" si="0"/>
        <v>0</v>
      </c>
      <c r="F14" s="19"/>
      <c r="G14" s="10">
        <f t="shared" si="1"/>
        <v>0</v>
      </c>
      <c r="H14" s="33"/>
    </row>
    <row r="15" spans="1:8" x14ac:dyDescent="0.3">
      <c r="A15" s="10" t="s">
        <v>7</v>
      </c>
      <c r="B15" s="11"/>
      <c r="C15" s="11">
        <v>1500</v>
      </c>
      <c r="D15" s="12">
        <v>1</v>
      </c>
      <c r="E15" s="10">
        <f t="shared" si="0"/>
        <v>0</v>
      </c>
      <c r="F15" s="19"/>
      <c r="G15" s="10">
        <f t="shared" si="1"/>
        <v>0</v>
      </c>
      <c r="H15" s="33"/>
    </row>
    <row r="16" spans="1:8" x14ac:dyDescent="0.3">
      <c r="A16" s="10" t="s">
        <v>8</v>
      </c>
      <c r="B16" s="11"/>
      <c r="C16" s="11">
        <v>500</v>
      </c>
      <c r="D16" s="12">
        <v>1</v>
      </c>
      <c r="E16" s="10">
        <f t="shared" si="0"/>
        <v>0</v>
      </c>
      <c r="F16" s="19"/>
      <c r="G16" s="10">
        <f t="shared" si="1"/>
        <v>0</v>
      </c>
      <c r="H16" s="33"/>
    </row>
    <row r="17" spans="1:8" x14ac:dyDescent="0.3">
      <c r="A17" s="10" t="s">
        <v>9</v>
      </c>
      <c r="B17" s="11"/>
      <c r="C17" s="11">
        <v>1500</v>
      </c>
      <c r="D17" s="12">
        <v>1</v>
      </c>
      <c r="E17" s="10">
        <f t="shared" si="0"/>
        <v>0</v>
      </c>
      <c r="F17" s="19"/>
      <c r="G17" s="10">
        <f t="shared" si="1"/>
        <v>0</v>
      </c>
      <c r="H17" s="33"/>
    </row>
    <row r="18" spans="1:8" x14ac:dyDescent="0.3">
      <c r="A18" s="10" t="s">
        <v>10</v>
      </c>
      <c r="B18" s="11"/>
      <c r="C18" s="11">
        <v>5000</v>
      </c>
      <c r="D18" s="12">
        <v>1</v>
      </c>
      <c r="E18" s="10">
        <f t="shared" si="0"/>
        <v>0</v>
      </c>
      <c r="F18" s="19"/>
      <c r="G18" s="10">
        <f t="shared" si="1"/>
        <v>0</v>
      </c>
      <c r="H18" s="33"/>
    </row>
    <row r="19" spans="1:8" x14ac:dyDescent="0.3">
      <c r="A19" s="10" t="s">
        <v>11</v>
      </c>
      <c r="B19" s="11"/>
      <c r="C19" s="11">
        <v>5000</v>
      </c>
      <c r="D19" s="12">
        <v>1</v>
      </c>
      <c r="E19" s="10">
        <f t="shared" si="0"/>
        <v>0</v>
      </c>
      <c r="F19" s="19"/>
      <c r="G19" s="10">
        <f t="shared" si="1"/>
        <v>0</v>
      </c>
      <c r="H19" s="33"/>
    </row>
    <row r="20" spans="1:8" x14ac:dyDescent="0.3">
      <c r="A20" s="10" t="s">
        <v>12</v>
      </c>
      <c r="B20" s="11"/>
      <c r="C20" s="11">
        <v>6000</v>
      </c>
      <c r="D20" s="12">
        <v>1</v>
      </c>
      <c r="E20" s="10">
        <f t="shared" si="0"/>
        <v>0</v>
      </c>
      <c r="F20" s="19"/>
      <c r="G20" s="10">
        <f t="shared" si="1"/>
        <v>0</v>
      </c>
      <c r="H20" s="33"/>
    </row>
    <row r="21" spans="1:8" x14ac:dyDescent="0.3">
      <c r="A21" s="10" t="s">
        <v>13</v>
      </c>
      <c r="B21" s="11"/>
      <c r="C21" s="11">
        <v>4500</v>
      </c>
      <c r="D21" s="12">
        <v>1</v>
      </c>
      <c r="E21" s="10">
        <f t="shared" si="0"/>
        <v>0</v>
      </c>
      <c r="F21" s="19"/>
      <c r="G21" s="10">
        <f t="shared" si="1"/>
        <v>0</v>
      </c>
      <c r="H21" s="33"/>
    </row>
    <row r="22" spans="1:8" x14ac:dyDescent="0.3">
      <c r="A22" s="10" t="s">
        <v>14</v>
      </c>
      <c r="B22" s="11"/>
      <c r="C22" s="11">
        <v>5500</v>
      </c>
      <c r="D22" s="12">
        <v>1</v>
      </c>
      <c r="E22" s="10">
        <f t="shared" si="0"/>
        <v>0</v>
      </c>
      <c r="F22" s="19"/>
      <c r="G22" s="10">
        <f t="shared" si="1"/>
        <v>0</v>
      </c>
      <c r="H22" s="33"/>
    </row>
    <row r="23" spans="1:8" x14ac:dyDescent="0.3">
      <c r="A23" s="10" t="s">
        <v>15</v>
      </c>
      <c r="B23" s="11"/>
      <c r="C23" s="11">
        <v>500</v>
      </c>
      <c r="D23" s="12">
        <v>1</v>
      </c>
      <c r="E23" s="10">
        <f t="shared" si="0"/>
        <v>0</v>
      </c>
      <c r="F23" s="19"/>
      <c r="G23" s="10">
        <f t="shared" si="1"/>
        <v>0</v>
      </c>
      <c r="H23" s="33"/>
    </row>
    <row r="24" spans="1:8" x14ac:dyDescent="0.3">
      <c r="A24" s="10" t="s">
        <v>16</v>
      </c>
      <c r="B24" s="11"/>
      <c r="C24" s="11">
        <v>750</v>
      </c>
      <c r="D24" s="12">
        <v>1</v>
      </c>
      <c r="E24" s="10">
        <f t="shared" si="0"/>
        <v>0</v>
      </c>
      <c r="F24" s="19"/>
      <c r="G24" s="10">
        <f t="shared" si="1"/>
        <v>0</v>
      </c>
      <c r="H24" s="33"/>
    </row>
    <row r="25" spans="1:8" x14ac:dyDescent="0.3">
      <c r="A25" s="10" t="s">
        <v>17</v>
      </c>
      <c r="B25" s="11"/>
      <c r="C25" s="11">
        <v>1200</v>
      </c>
      <c r="D25" s="12">
        <v>1</v>
      </c>
      <c r="E25" s="10">
        <f t="shared" si="0"/>
        <v>0</v>
      </c>
      <c r="F25" s="19"/>
      <c r="G25" s="10">
        <f t="shared" si="1"/>
        <v>0</v>
      </c>
      <c r="H25" s="33"/>
    </row>
    <row r="26" spans="1:8" x14ac:dyDescent="0.3">
      <c r="A26" s="10" t="s">
        <v>18</v>
      </c>
      <c r="B26" s="11"/>
      <c r="C26" s="11">
        <v>1750</v>
      </c>
      <c r="D26" s="12">
        <v>1</v>
      </c>
      <c r="E26" s="10">
        <f t="shared" si="0"/>
        <v>0</v>
      </c>
      <c r="F26" s="19"/>
      <c r="G26" s="10">
        <f t="shared" si="1"/>
        <v>0</v>
      </c>
      <c r="H26" s="33"/>
    </row>
    <row r="27" spans="1:8" x14ac:dyDescent="0.3">
      <c r="A27" s="10" t="s">
        <v>19</v>
      </c>
      <c r="B27" s="11"/>
      <c r="C27" s="11">
        <v>2350</v>
      </c>
      <c r="D27" s="12">
        <v>1</v>
      </c>
      <c r="E27" s="10">
        <f t="shared" si="0"/>
        <v>0</v>
      </c>
      <c r="F27" s="19"/>
      <c r="G27" s="10">
        <f t="shared" si="1"/>
        <v>0</v>
      </c>
      <c r="H27" s="33"/>
    </row>
    <row r="28" spans="1:8" x14ac:dyDescent="0.3">
      <c r="A28" s="10" t="s">
        <v>20</v>
      </c>
      <c r="B28" s="11"/>
      <c r="C28" s="11">
        <v>500</v>
      </c>
      <c r="D28" s="12">
        <v>1</v>
      </c>
      <c r="E28" s="10">
        <f t="shared" si="0"/>
        <v>0</v>
      </c>
      <c r="F28" s="19"/>
      <c r="G28" s="10">
        <f t="shared" si="1"/>
        <v>0</v>
      </c>
      <c r="H28" s="33"/>
    </row>
    <row r="29" spans="1:8" x14ac:dyDescent="0.3">
      <c r="A29" s="10" t="s">
        <v>21</v>
      </c>
      <c r="B29" s="11"/>
      <c r="C29" s="11">
        <v>500</v>
      </c>
      <c r="D29" s="12">
        <v>1</v>
      </c>
      <c r="E29" s="10">
        <f t="shared" si="0"/>
        <v>0</v>
      </c>
      <c r="F29" s="19"/>
      <c r="G29" s="10">
        <f t="shared" si="1"/>
        <v>0</v>
      </c>
      <c r="H29" s="33"/>
    </row>
    <row r="30" spans="1:8" x14ac:dyDescent="0.3">
      <c r="A30" s="13" t="s">
        <v>23</v>
      </c>
      <c r="B30" s="11"/>
      <c r="C30" s="11"/>
      <c r="D30" s="11"/>
      <c r="E30" s="10"/>
      <c r="F30" s="19"/>
      <c r="G30" s="10"/>
      <c r="H30" s="33"/>
    </row>
    <row r="31" spans="1:8" x14ac:dyDescent="0.3">
      <c r="A31" s="10" t="s">
        <v>25</v>
      </c>
      <c r="B31" s="11"/>
      <c r="C31" s="11">
        <v>10000</v>
      </c>
      <c r="D31" s="12">
        <v>1</v>
      </c>
      <c r="E31" s="10">
        <f t="shared" si="0"/>
        <v>0</v>
      </c>
      <c r="F31" s="19"/>
      <c r="G31" s="10">
        <f t="shared" ref="G31:G36" si="2">E31/1000</f>
        <v>0</v>
      </c>
      <c r="H31" s="33"/>
    </row>
    <row r="32" spans="1:8" x14ac:dyDescent="0.3">
      <c r="A32" s="10" t="s">
        <v>26</v>
      </c>
      <c r="B32" s="11"/>
      <c r="C32" s="11"/>
      <c r="D32" s="12">
        <v>1</v>
      </c>
      <c r="E32" s="10">
        <f t="shared" si="0"/>
        <v>0</v>
      </c>
      <c r="F32" s="19"/>
      <c r="G32" s="10">
        <f t="shared" si="2"/>
        <v>0</v>
      </c>
      <c r="H32" s="33"/>
    </row>
    <row r="33" spans="1:8" x14ac:dyDescent="0.3">
      <c r="A33" s="10" t="s">
        <v>66</v>
      </c>
      <c r="B33" s="11"/>
      <c r="C33" s="11">
        <v>2000</v>
      </c>
      <c r="D33" s="12">
        <v>1</v>
      </c>
      <c r="E33" s="10">
        <f t="shared" si="0"/>
        <v>0</v>
      </c>
      <c r="F33" s="19"/>
      <c r="G33" s="10">
        <f t="shared" si="2"/>
        <v>0</v>
      </c>
      <c r="H33" s="33"/>
    </row>
    <row r="34" spans="1:8" x14ac:dyDescent="0.3">
      <c r="A34" s="10" t="s">
        <v>67</v>
      </c>
      <c r="B34" s="11"/>
      <c r="C34" s="11">
        <v>2000</v>
      </c>
      <c r="D34" s="12">
        <v>1</v>
      </c>
      <c r="E34" s="10">
        <f t="shared" si="0"/>
        <v>0</v>
      </c>
      <c r="F34" s="19"/>
      <c r="G34" s="10">
        <f t="shared" si="2"/>
        <v>0</v>
      </c>
      <c r="H34" s="33"/>
    </row>
    <row r="35" spans="1:8" x14ac:dyDescent="0.3">
      <c r="A35" s="10"/>
      <c r="B35" s="11"/>
      <c r="C35" s="11"/>
      <c r="D35" s="12">
        <v>1</v>
      </c>
      <c r="E35" s="10">
        <f t="shared" si="0"/>
        <v>0</v>
      </c>
      <c r="F35" s="19"/>
      <c r="G35" s="10">
        <f t="shared" si="2"/>
        <v>0</v>
      </c>
      <c r="H35" s="33"/>
    </row>
    <row r="36" spans="1:8" x14ac:dyDescent="0.3">
      <c r="A36" s="10"/>
      <c r="B36" s="11"/>
      <c r="C36" s="11"/>
      <c r="D36" s="12">
        <v>1</v>
      </c>
      <c r="E36" s="10">
        <f t="shared" si="0"/>
        <v>0</v>
      </c>
      <c r="F36" s="19"/>
      <c r="G36" s="10">
        <f t="shared" si="2"/>
        <v>0</v>
      </c>
      <c r="H36" s="33"/>
    </row>
    <row r="37" spans="1:8" s="30" customFormat="1" ht="28.8" x14ac:dyDescent="0.3">
      <c r="A37" s="28" t="s">
        <v>45</v>
      </c>
      <c r="B37" s="19"/>
      <c r="C37" s="19"/>
      <c r="D37" s="19"/>
      <c r="E37" s="28">
        <f>SUM(E9:E36)</f>
        <v>0</v>
      </c>
      <c r="F37" s="29" t="s">
        <v>63</v>
      </c>
      <c r="G37" s="28">
        <f>SUM(G9:G36)</f>
        <v>0</v>
      </c>
      <c r="H37" s="34"/>
    </row>
    <row r="38" spans="1:8" x14ac:dyDescent="0.3">
      <c r="A38" s="3" t="s">
        <v>27</v>
      </c>
      <c r="H38" s="35"/>
    </row>
    <row r="39" spans="1:8" x14ac:dyDescent="0.3">
      <c r="A39" s="3" t="s">
        <v>33</v>
      </c>
      <c r="H39" s="35"/>
    </row>
    <row r="40" spans="1:8" x14ac:dyDescent="0.3">
      <c r="A40" s="5" t="s">
        <v>28</v>
      </c>
      <c r="B40" s="11"/>
      <c r="C40" s="11">
        <v>1000</v>
      </c>
      <c r="D40" s="12">
        <v>1</v>
      </c>
      <c r="E40" s="10">
        <f>B40*C40*D40</f>
        <v>0</v>
      </c>
      <c r="F40" s="19"/>
      <c r="G40" s="10">
        <f>E40/1000</f>
        <v>0</v>
      </c>
      <c r="H40" s="33"/>
    </row>
    <row r="41" spans="1:8" x14ac:dyDescent="0.3">
      <c r="A41" s="5" t="s">
        <v>29</v>
      </c>
      <c r="B41" s="11"/>
      <c r="C41" s="11">
        <v>2000</v>
      </c>
      <c r="D41" s="12">
        <v>1</v>
      </c>
      <c r="E41" s="10">
        <f>B41*C41*D41</f>
        <v>0</v>
      </c>
      <c r="F41" s="19"/>
      <c r="G41" s="10">
        <f>E41/1000</f>
        <v>0</v>
      </c>
      <c r="H41" s="33"/>
    </row>
    <row r="42" spans="1:8" x14ac:dyDescent="0.3">
      <c r="A42" s="5" t="s">
        <v>30</v>
      </c>
      <c r="B42" s="11"/>
      <c r="C42" s="11">
        <v>3000</v>
      </c>
      <c r="D42" s="12">
        <v>1</v>
      </c>
      <c r="E42" s="10">
        <f>B42*C42*D42</f>
        <v>0</v>
      </c>
      <c r="F42" s="19"/>
      <c r="G42" s="10">
        <f>E42/1000</f>
        <v>0</v>
      </c>
      <c r="H42" s="33"/>
    </row>
    <row r="43" spans="1:8" x14ac:dyDescent="0.3">
      <c r="A43" s="5" t="s">
        <v>31</v>
      </c>
      <c r="B43" s="11"/>
      <c r="C43" s="11">
        <v>4000</v>
      </c>
      <c r="D43" s="12">
        <v>1</v>
      </c>
      <c r="E43" s="10">
        <f>B43*C43*D43</f>
        <v>0</v>
      </c>
      <c r="F43" s="19"/>
      <c r="G43" s="10">
        <f>E43/1000</f>
        <v>0</v>
      </c>
      <c r="H43" s="33"/>
    </row>
    <row r="44" spans="1:8" x14ac:dyDescent="0.3">
      <c r="A44" s="5" t="s">
        <v>32</v>
      </c>
      <c r="B44" s="11"/>
      <c r="C44" s="11">
        <v>5000</v>
      </c>
      <c r="D44" s="12">
        <v>1</v>
      </c>
      <c r="E44" s="10">
        <f>B44*C44*D44</f>
        <v>0</v>
      </c>
      <c r="F44" s="19"/>
      <c r="G44" s="10">
        <f>E44/1000</f>
        <v>0</v>
      </c>
      <c r="H44" s="33"/>
    </row>
    <row r="45" spans="1:8" x14ac:dyDescent="0.3">
      <c r="A45" s="3" t="s">
        <v>35</v>
      </c>
      <c r="F45" s="21"/>
      <c r="H45" s="35"/>
    </row>
    <row r="46" spans="1:8" x14ac:dyDescent="0.3">
      <c r="A46" s="5" t="s">
        <v>36</v>
      </c>
      <c r="B46" s="11"/>
      <c r="C46" s="11"/>
      <c r="D46" s="12">
        <v>1</v>
      </c>
      <c r="E46" s="10">
        <f>B46*C46*D46</f>
        <v>0</v>
      </c>
      <c r="F46" s="19"/>
      <c r="G46" s="10">
        <f>E46/1000</f>
        <v>0</v>
      </c>
      <c r="H46" s="33"/>
    </row>
    <row r="47" spans="1:8" x14ac:dyDescent="0.3">
      <c r="A47" s="5" t="s">
        <v>37</v>
      </c>
      <c r="B47" s="11"/>
      <c r="C47" s="11"/>
      <c r="D47" s="12">
        <v>1</v>
      </c>
      <c r="E47" s="10">
        <f>B47*C47*D47</f>
        <v>0</v>
      </c>
      <c r="F47" s="19"/>
      <c r="G47" s="10">
        <f>E47/1000</f>
        <v>0</v>
      </c>
      <c r="H47" s="33"/>
    </row>
    <row r="48" spans="1:8" ht="28.8" x14ac:dyDescent="0.3">
      <c r="A48" s="3" t="s">
        <v>68</v>
      </c>
      <c r="B48" s="22" t="s">
        <v>69</v>
      </c>
      <c r="F48" s="22"/>
      <c r="G48" s="20"/>
      <c r="H48" s="35"/>
    </row>
    <row r="49" spans="1:8" x14ac:dyDescent="0.3">
      <c r="A49" s="5" t="s">
        <v>70</v>
      </c>
      <c r="B49" s="11"/>
      <c r="C49" s="11">
        <v>250</v>
      </c>
      <c r="D49" s="12">
        <v>0.65</v>
      </c>
      <c r="E49" s="10">
        <f>B49*C49*D49</f>
        <v>0</v>
      </c>
      <c r="F49" s="19"/>
      <c r="G49" s="10">
        <f>E49/1000</f>
        <v>0</v>
      </c>
      <c r="H49" s="35"/>
    </row>
    <row r="50" spans="1:8" x14ac:dyDescent="0.3">
      <c r="A50" s="5" t="s">
        <v>71</v>
      </c>
      <c r="B50" s="11"/>
      <c r="C50" s="11">
        <v>250</v>
      </c>
      <c r="D50" s="12">
        <v>0.4</v>
      </c>
      <c r="E50" s="10">
        <f>B50*C50*D50</f>
        <v>0</v>
      </c>
      <c r="F50" s="19"/>
      <c r="G50" s="10"/>
      <c r="H50" s="35"/>
    </row>
    <row r="51" spans="1:8" x14ac:dyDescent="0.3">
      <c r="A51" s="6" t="s">
        <v>46</v>
      </c>
      <c r="B51" s="11"/>
      <c r="C51" s="11"/>
      <c r="D51" s="11"/>
      <c r="E51" s="11">
        <f>SUM(E40:E50)</f>
        <v>0</v>
      </c>
      <c r="F51" s="11" t="s">
        <v>64</v>
      </c>
      <c r="G51" s="11">
        <f>E51/1000</f>
        <v>0</v>
      </c>
      <c r="H51" s="35"/>
    </row>
    <row r="52" spans="1:8" x14ac:dyDescent="0.3">
      <c r="A52" s="4" t="s">
        <v>47</v>
      </c>
      <c r="E52" s="2"/>
      <c r="F52" s="2"/>
      <c r="G52" s="2"/>
      <c r="H52" s="35"/>
    </row>
    <row r="53" spans="1:8" x14ac:dyDescent="0.3">
      <c r="A53" s="4" t="s">
        <v>38</v>
      </c>
      <c r="H53" s="35"/>
    </row>
    <row r="54" spans="1:8" x14ac:dyDescent="0.3">
      <c r="A54" s="6" t="s">
        <v>39</v>
      </c>
      <c r="B54" s="12">
        <v>1</v>
      </c>
      <c r="C54" s="11">
        <f>10</f>
        <v>10</v>
      </c>
      <c r="D54" s="12" t="s">
        <v>24</v>
      </c>
      <c r="G54" s="2"/>
      <c r="H54" s="36"/>
    </row>
    <row r="55" spans="1:8" x14ac:dyDescent="0.3">
      <c r="A55" s="6" t="s">
        <v>40</v>
      </c>
      <c r="B55" s="12">
        <v>0.4</v>
      </c>
      <c r="C55" s="11">
        <f>(G37-10)*0.4</f>
        <v>-4</v>
      </c>
      <c r="D55" s="12" t="s">
        <v>24</v>
      </c>
      <c r="G55" s="2"/>
      <c r="H55" s="36"/>
    </row>
    <row r="56" spans="1:8" x14ac:dyDescent="0.3">
      <c r="A56" s="6" t="s">
        <v>41</v>
      </c>
      <c r="B56" s="11"/>
      <c r="C56" s="11">
        <f>SUM(C54:C55)</f>
        <v>6</v>
      </c>
      <c r="D56" s="11" t="s">
        <v>24</v>
      </c>
      <c r="G56" s="2"/>
      <c r="H56" s="37"/>
    </row>
    <row r="57" spans="1:8" x14ac:dyDescent="0.3">
      <c r="A57" s="6" t="s">
        <v>43</v>
      </c>
      <c r="B57" s="11"/>
      <c r="C57" s="11">
        <f>G51</f>
        <v>0</v>
      </c>
      <c r="D57" s="11" t="s">
        <v>24</v>
      </c>
      <c r="G57" s="2"/>
      <c r="H57" s="37"/>
    </row>
    <row r="58" spans="1:8" ht="15" thickBot="1" x14ac:dyDescent="0.35">
      <c r="A58" s="5"/>
      <c r="G58" s="2"/>
      <c r="H58" s="2"/>
    </row>
    <row r="59" spans="1:8" s="3" customFormat="1" ht="15.6" thickTop="1" thickBot="1" x14ac:dyDescent="0.35">
      <c r="A59" s="38" t="s">
        <v>42</v>
      </c>
      <c r="B59" s="39"/>
      <c r="C59" s="39">
        <f>SUM(C56:C57)</f>
        <v>6</v>
      </c>
      <c r="D59" s="39" t="s">
        <v>24</v>
      </c>
      <c r="G59" s="4"/>
      <c r="H59" s="4"/>
    </row>
    <row r="60" spans="1:8" ht="15" thickTop="1" x14ac:dyDescent="0.3"/>
    <row r="61" spans="1:8" s="31" customFormat="1" ht="21" x14ac:dyDescent="0.4">
      <c r="A61" s="52" t="s">
        <v>72</v>
      </c>
      <c r="B61" s="52"/>
      <c r="C61" s="52"/>
      <c r="D61" s="52"/>
      <c r="E61" s="52"/>
      <c r="F61" s="52"/>
      <c r="G61" s="52"/>
      <c r="H61" s="52"/>
    </row>
  </sheetData>
  <mergeCells count="11">
    <mergeCell ref="A1:G1"/>
    <mergeCell ref="B2:D2"/>
    <mergeCell ref="F2:H2"/>
    <mergeCell ref="B3:D3"/>
    <mergeCell ref="F3:H3"/>
    <mergeCell ref="A61:H61"/>
    <mergeCell ref="B4:D4"/>
    <mergeCell ref="F4:H4"/>
    <mergeCell ref="B5:C5"/>
    <mergeCell ref="B6:C6"/>
    <mergeCell ref="B7:C7"/>
  </mergeCells>
  <pageMargins left="0.2" right="0.2" top="0.25" bottom="0.25" header="0.05" footer="0.05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LOADS</vt:lpstr>
      <vt:lpstr>LOAD SHED 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Regina</cp:lastModifiedBy>
  <cp:lastPrinted>2013-12-12T22:56:30Z</cp:lastPrinted>
  <dcterms:created xsi:type="dcterms:W3CDTF">2011-03-17T17:24:45Z</dcterms:created>
  <dcterms:modified xsi:type="dcterms:W3CDTF">2020-08-31T16:29:58Z</dcterms:modified>
</cp:coreProperties>
</file>